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3" i="1" l="1"/>
  <c r="G30" i="1"/>
  <c r="G29" i="1"/>
  <c r="G27" i="1"/>
  <c r="H26" i="1"/>
  <c r="G26" i="1"/>
  <c r="G25" i="1"/>
  <c r="G38" i="1"/>
  <c r="G37" i="1"/>
  <c r="G36" i="1"/>
  <c r="G35" i="1"/>
  <c r="G34" i="1"/>
  <c r="G33" i="1"/>
  <c r="G32" i="1"/>
  <c r="G31" i="1"/>
  <c r="G28" i="1"/>
  <c r="G24" i="1"/>
  <c r="G11" i="1"/>
  <c r="G12" i="1"/>
  <c r="G13" i="1"/>
  <c r="G14" i="1"/>
  <c r="G15" i="1"/>
  <c r="G16" i="1"/>
  <c r="G17" i="1"/>
  <c r="G10" i="1"/>
  <c r="E12" i="1"/>
  <c r="G8" i="1"/>
  <c r="G9" i="1"/>
  <c r="G7" i="1"/>
  <c r="G39" i="1" l="1"/>
  <c r="G40" i="1" s="1"/>
  <c r="G41" i="1" s="1"/>
  <c r="G18" i="1"/>
  <c r="G19" i="1" l="1"/>
  <c r="G20" i="1" s="1"/>
</calcChain>
</file>

<file path=xl/sharedStrings.xml><?xml version="1.0" encoding="utf-8"?>
<sst xmlns="http://schemas.openxmlformats.org/spreadsheetml/2006/main" count="53" uniqueCount="33">
  <si>
    <t>GHI CHÚ : ĐƠN GIÁ GỖ LÀ ĐƠN GIÁ ĐANG BÁN TẠI XƯỞNG</t>
  </si>
  <si>
    <t>Đơn giá gỗ tăng giảm tùy thuộc vào cây dày/mỏng, độ rộng to/nhỏ, chiều dài có 1m2,1m5,2m</t>
  </si>
  <si>
    <t>ván mặt trên</t>
  </si>
  <si>
    <t>dày</t>
  </si>
  <si>
    <t xml:space="preserve">rộng </t>
  </si>
  <si>
    <t>dài</t>
  </si>
  <si>
    <t>Số lượng</t>
  </si>
  <si>
    <t>Đơn giá</t>
  </si>
  <si>
    <t>Thành tiền</t>
  </si>
  <si>
    <t>Đơn giá chiều dài tính</t>
  </si>
  <si>
    <t>Đố</t>
  </si>
  <si>
    <t>Chân</t>
  </si>
  <si>
    <t>Công đóng + cắt</t>
  </si>
  <si>
    <t>Công Bào</t>
  </si>
  <si>
    <t>Đinh</t>
  </si>
  <si>
    <t>vít</t>
  </si>
  <si>
    <t>Phun trùng</t>
  </si>
  <si>
    <t>NL</t>
  </si>
  <si>
    <t>Sơn logo + Viền</t>
  </si>
  <si>
    <t>Phơi khô</t>
  </si>
  <si>
    <t>Sấy</t>
  </si>
  <si>
    <t>CÁCH TÍNH GIÁ THÀNH PALLET ĐÓNG ĐỐ (mm= chia 10^9)</t>
  </si>
  <si>
    <t>Tổng Tiền</t>
  </si>
  <si>
    <t>Vat GTGT</t>
  </si>
  <si>
    <t>TT có Vat</t>
  </si>
  <si>
    <t>CÁCH TÍNH GIÁ THÀNH</t>
  </si>
  <si>
    <t>CÁCH TÍNH GIÁ THÀNH PALLET ĐÓNG GÙ (mm= chia 10^9)</t>
  </si>
  <si>
    <t>Ván gánh</t>
  </si>
  <si>
    <t>Gối 1</t>
  </si>
  <si>
    <t>Gối 2</t>
  </si>
  <si>
    <t>Chân 1</t>
  </si>
  <si>
    <t>Chân 2</t>
  </si>
  <si>
    <t>Chân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</si>
</sst>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2" fillId="0" borderId="0" xfId="0" applyFont="1" applyAlignment="1">
      <alignment horizontal="center"/>
    </xf>
    <xf numFmtId="0" fontId="1" fillId="0" borderId="1" xfId="0" applyFont="1" applyBorder="1"/>
    <xf numFmtId="3" fontId="1" fillId="0" borderId="1" xfId="0" applyNumberFormat="1" applyFont="1" applyBorder="1"/>
    <xf numFmtId="3" fontId="2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abSelected="1" workbookViewId="0">
      <selection activeCell="L34" sqref="L34"/>
    </sheetView>
  </sheetViews>
  <sheetFormatPr defaultRowHeight="15.75" x14ac:dyDescent="0.25"/>
  <cols>
    <col min="1" max="1" width="15.42578125" style="1" customWidth="1"/>
    <col min="2" max="2" width="6.28515625" style="1" customWidth="1"/>
    <col min="3" max="3" width="5.7109375" style="1" customWidth="1"/>
    <col min="4" max="4" width="6" style="1" customWidth="1"/>
    <col min="5" max="5" width="9.140625" style="1"/>
    <col min="6" max="6" width="12.28515625" style="1" customWidth="1"/>
    <col min="7" max="7" width="11.140625" style="1" customWidth="1"/>
    <col min="8" max="8" width="21.42578125" style="1" customWidth="1"/>
    <col min="9" max="16384" width="9.140625" style="1"/>
  </cols>
  <sheetData>
    <row r="1" spans="1:9" x14ac:dyDescent="0.25">
      <c r="A1" s="2" t="s">
        <v>25</v>
      </c>
      <c r="B1" s="2"/>
      <c r="C1" s="2"/>
      <c r="D1" s="2"/>
      <c r="E1" s="2"/>
      <c r="F1" s="2"/>
      <c r="G1" s="2"/>
      <c r="H1" s="2"/>
    </row>
    <row r="2" spans="1:9" x14ac:dyDescent="0.25">
      <c r="A2" s="1" t="s">
        <v>0</v>
      </c>
    </row>
    <row r="3" spans="1:9" x14ac:dyDescent="0.25">
      <c r="A3" s="1" t="s">
        <v>1</v>
      </c>
    </row>
    <row r="5" spans="1:9" x14ac:dyDescent="0.25">
      <c r="A5" s="4" t="s">
        <v>21</v>
      </c>
      <c r="B5" s="4"/>
      <c r="C5" s="4"/>
      <c r="D5" s="4"/>
      <c r="E5" s="4"/>
      <c r="F5" s="4"/>
      <c r="G5" s="4"/>
      <c r="H5" s="4"/>
      <c r="I5" s="3"/>
    </row>
    <row r="6" spans="1:9" x14ac:dyDescent="0.25">
      <c r="A6" s="5" t="s">
        <v>17</v>
      </c>
      <c r="B6" s="5" t="s">
        <v>3</v>
      </c>
      <c r="C6" s="5" t="s">
        <v>4</v>
      </c>
      <c r="D6" s="5" t="s">
        <v>5</v>
      </c>
      <c r="E6" s="5" t="s">
        <v>6</v>
      </c>
      <c r="F6" s="5" t="s">
        <v>7</v>
      </c>
      <c r="G6" s="5" t="s">
        <v>8</v>
      </c>
      <c r="H6" s="5" t="s">
        <v>9</v>
      </c>
    </row>
    <row r="7" spans="1:9" x14ac:dyDescent="0.25">
      <c r="A7" s="5" t="s">
        <v>2</v>
      </c>
      <c r="B7" s="5">
        <v>20</v>
      </c>
      <c r="C7" s="5">
        <v>70</v>
      </c>
      <c r="D7" s="5">
        <v>1200</v>
      </c>
      <c r="E7" s="5">
        <v>9</v>
      </c>
      <c r="F7" s="6">
        <v>3400000</v>
      </c>
      <c r="G7" s="6">
        <f>B7*C7*H7*E7*F7/10^9</f>
        <v>51408</v>
      </c>
      <c r="H7" s="5">
        <v>1200</v>
      </c>
    </row>
    <row r="8" spans="1:9" x14ac:dyDescent="0.25">
      <c r="A8" s="5" t="s">
        <v>10</v>
      </c>
      <c r="B8" s="5">
        <v>40</v>
      </c>
      <c r="C8" s="5">
        <v>90</v>
      </c>
      <c r="D8" s="5">
        <v>1000</v>
      </c>
      <c r="E8" s="5">
        <v>3</v>
      </c>
      <c r="F8" s="6">
        <v>3600000</v>
      </c>
      <c r="G8" s="6">
        <f t="shared" ref="G8:G15" si="0">B8*C8*H8*E8*F8/10^9</f>
        <v>46656</v>
      </c>
      <c r="H8" s="5">
        <v>1200</v>
      </c>
    </row>
    <row r="9" spans="1:9" x14ac:dyDescent="0.25">
      <c r="A9" s="5" t="s">
        <v>11</v>
      </c>
      <c r="B9" s="5">
        <v>20</v>
      </c>
      <c r="C9" s="5">
        <v>90</v>
      </c>
      <c r="D9" s="5">
        <v>1200</v>
      </c>
      <c r="E9" s="5">
        <v>3</v>
      </c>
      <c r="F9" s="6">
        <v>3400000</v>
      </c>
      <c r="G9" s="6">
        <f t="shared" si="0"/>
        <v>22032</v>
      </c>
      <c r="H9" s="5">
        <v>1200</v>
      </c>
    </row>
    <row r="10" spans="1:9" x14ac:dyDescent="0.25">
      <c r="A10" s="5" t="s">
        <v>12</v>
      </c>
      <c r="B10" s="5"/>
      <c r="C10" s="5"/>
      <c r="D10" s="5"/>
      <c r="E10" s="5">
        <v>1</v>
      </c>
      <c r="F10" s="6">
        <v>17600</v>
      </c>
      <c r="G10" s="6">
        <f>E10*F10</f>
        <v>17600</v>
      </c>
      <c r="H10" s="5"/>
    </row>
    <row r="11" spans="1:9" x14ac:dyDescent="0.25">
      <c r="A11" s="5" t="s">
        <v>13</v>
      </c>
      <c r="B11" s="5"/>
      <c r="C11" s="5"/>
      <c r="D11" s="5"/>
      <c r="E11" s="5">
        <v>1</v>
      </c>
      <c r="F11" s="6">
        <v>0</v>
      </c>
      <c r="G11" s="6">
        <f t="shared" ref="G11:G17" si="1">E11*F11</f>
        <v>0</v>
      </c>
      <c r="H11" s="5"/>
    </row>
    <row r="12" spans="1:9" x14ac:dyDescent="0.25">
      <c r="A12" s="5" t="s">
        <v>14</v>
      </c>
      <c r="B12" s="5"/>
      <c r="C12" s="5"/>
      <c r="D12" s="5"/>
      <c r="E12" s="5">
        <f>(E9+E7)*2*E8</f>
        <v>72</v>
      </c>
      <c r="F12" s="6">
        <v>45</v>
      </c>
      <c r="G12" s="6">
        <f t="shared" si="1"/>
        <v>3240</v>
      </c>
      <c r="H12" s="5"/>
    </row>
    <row r="13" spans="1:9" x14ac:dyDescent="0.25">
      <c r="A13" s="5" t="s">
        <v>15</v>
      </c>
      <c r="B13" s="5"/>
      <c r="C13" s="5"/>
      <c r="D13" s="5"/>
      <c r="E13" s="5">
        <v>1</v>
      </c>
      <c r="F13" s="6">
        <v>0</v>
      </c>
      <c r="G13" s="6">
        <f t="shared" si="1"/>
        <v>0</v>
      </c>
      <c r="H13" s="5"/>
    </row>
    <row r="14" spans="1:9" x14ac:dyDescent="0.25">
      <c r="A14" s="5" t="s">
        <v>16</v>
      </c>
      <c r="B14" s="5"/>
      <c r="C14" s="5"/>
      <c r="D14" s="5"/>
      <c r="E14" s="5">
        <v>1</v>
      </c>
      <c r="F14" s="6">
        <v>6000</v>
      </c>
      <c r="G14" s="6">
        <f t="shared" si="1"/>
        <v>6000</v>
      </c>
      <c r="H14" s="5"/>
    </row>
    <row r="15" spans="1:9" x14ac:dyDescent="0.25">
      <c r="A15" s="5" t="s">
        <v>18</v>
      </c>
      <c r="B15" s="5"/>
      <c r="C15" s="5"/>
      <c r="D15" s="5"/>
      <c r="E15" s="5">
        <v>1</v>
      </c>
      <c r="F15" s="6">
        <v>0</v>
      </c>
      <c r="G15" s="6">
        <f t="shared" si="1"/>
        <v>0</v>
      </c>
      <c r="H15" s="5"/>
    </row>
    <row r="16" spans="1:9" x14ac:dyDescent="0.25">
      <c r="A16" s="5" t="s">
        <v>19</v>
      </c>
      <c r="B16" s="5"/>
      <c r="C16" s="5"/>
      <c r="D16" s="5"/>
      <c r="E16" s="5">
        <v>1</v>
      </c>
      <c r="F16" s="6">
        <v>0</v>
      </c>
      <c r="G16" s="6">
        <f t="shared" si="1"/>
        <v>0</v>
      </c>
      <c r="H16" s="5"/>
    </row>
    <row r="17" spans="1:8" x14ac:dyDescent="0.25">
      <c r="A17" s="5" t="s">
        <v>20</v>
      </c>
      <c r="B17" s="5"/>
      <c r="C17" s="5"/>
      <c r="D17" s="5"/>
      <c r="E17" s="5">
        <v>1</v>
      </c>
      <c r="F17" s="6">
        <v>0</v>
      </c>
      <c r="G17" s="6">
        <f t="shared" si="1"/>
        <v>0</v>
      </c>
      <c r="H17" s="5"/>
    </row>
    <row r="18" spans="1:8" x14ac:dyDescent="0.25">
      <c r="A18" s="5"/>
      <c r="B18" s="5"/>
      <c r="C18" s="5"/>
      <c r="D18" s="5"/>
      <c r="E18" s="5"/>
      <c r="F18" s="7" t="s">
        <v>22</v>
      </c>
      <c r="G18" s="7">
        <f>SUM(G7:G17)</f>
        <v>146936</v>
      </c>
      <c r="H18" s="5"/>
    </row>
    <row r="19" spans="1:8" x14ac:dyDescent="0.25">
      <c r="A19" s="5"/>
      <c r="B19" s="5"/>
      <c r="C19" s="5"/>
      <c r="D19" s="5"/>
      <c r="E19" s="5"/>
      <c r="F19" s="7" t="s">
        <v>23</v>
      </c>
      <c r="G19" s="7">
        <f>10%*G18</f>
        <v>14693.6</v>
      </c>
      <c r="H19" s="5"/>
    </row>
    <row r="20" spans="1:8" x14ac:dyDescent="0.25">
      <c r="A20" s="5"/>
      <c r="B20" s="5"/>
      <c r="C20" s="5"/>
      <c r="D20" s="5"/>
      <c r="E20" s="5"/>
      <c r="F20" s="7" t="s">
        <v>24</v>
      </c>
      <c r="G20" s="7">
        <f>G18+G19</f>
        <v>161629.6</v>
      </c>
      <c r="H20" s="5"/>
    </row>
    <row r="22" spans="1:8" x14ac:dyDescent="0.25">
      <c r="A22" s="4" t="s">
        <v>26</v>
      </c>
      <c r="B22" s="4"/>
      <c r="C22" s="4"/>
      <c r="D22" s="4"/>
      <c r="E22" s="4"/>
      <c r="F22" s="4"/>
      <c r="G22" s="4"/>
      <c r="H22" s="4"/>
    </row>
    <row r="23" spans="1:8" x14ac:dyDescent="0.25">
      <c r="A23" s="5" t="s">
        <v>17</v>
      </c>
      <c r="B23" s="5" t="s">
        <v>3</v>
      </c>
      <c r="C23" s="5" t="s">
        <v>4</v>
      </c>
      <c r="D23" s="5" t="s">
        <v>5</v>
      </c>
      <c r="E23" s="5" t="s">
        <v>6</v>
      </c>
      <c r="F23" s="5" t="s">
        <v>7</v>
      </c>
      <c r="G23" s="5" t="s">
        <v>8</v>
      </c>
      <c r="H23" s="5" t="s">
        <v>9</v>
      </c>
    </row>
    <row r="24" spans="1:8" x14ac:dyDescent="0.25">
      <c r="A24" s="5" t="s">
        <v>2</v>
      </c>
      <c r="B24" s="5">
        <v>20</v>
      </c>
      <c r="C24" s="5">
        <v>70</v>
      </c>
      <c r="D24" s="5">
        <v>1200</v>
      </c>
      <c r="E24" s="5">
        <v>9</v>
      </c>
      <c r="F24" s="6">
        <v>3400000</v>
      </c>
      <c r="G24" s="6">
        <f>B24*C24*H24*E24*F24/10^9</f>
        <v>51408</v>
      </c>
      <c r="H24" s="5">
        <v>1200</v>
      </c>
    </row>
    <row r="25" spans="1:8" x14ac:dyDescent="0.25">
      <c r="A25" s="5" t="s">
        <v>27</v>
      </c>
      <c r="B25" s="5">
        <v>20</v>
      </c>
      <c r="C25" s="5">
        <v>90</v>
      </c>
      <c r="D25" s="5">
        <v>1000</v>
      </c>
      <c r="E25" s="5">
        <v>3</v>
      </c>
      <c r="F25" s="6">
        <v>3400000</v>
      </c>
      <c r="G25" s="6">
        <f>B25*C25*H25*E25*F25/10^9</f>
        <v>22032</v>
      </c>
      <c r="H25" s="5">
        <v>1200</v>
      </c>
    </row>
    <row r="26" spans="1:8" x14ac:dyDescent="0.25">
      <c r="A26" s="5" t="s">
        <v>28</v>
      </c>
      <c r="B26" s="5">
        <v>90</v>
      </c>
      <c r="C26" s="5">
        <v>90</v>
      </c>
      <c r="D26" s="5">
        <v>90</v>
      </c>
      <c r="E26" s="5">
        <v>9</v>
      </c>
      <c r="F26" s="6">
        <v>3400000</v>
      </c>
      <c r="G26" s="6">
        <f>B26*C26*H26*E26*F26/10^9</f>
        <v>22307.4</v>
      </c>
      <c r="H26" s="5">
        <f>D26</f>
        <v>90</v>
      </c>
    </row>
    <row r="27" spans="1:8" x14ac:dyDescent="0.25">
      <c r="A27" s="5" t="s">
        <v>29</v>
      </c>
      <c r="B27" s="5">
        <v>0</v>
      </c>
      <c r="C27" s="5">
        <v>0</v>
      </c>
      <c r="D27" s="5">
        <v>0</v>
      </c>
      <c r="E27" s="5">
        <v>0</v>
      </c>
      <c r="F27" s="6">
        <v>3400000</v>
      </c>
      <c r="G27" s="6">
        <f>B27*C27*H27*E27*F27/10^9</f>
        <v>0</v>
      </c>
      <c r="H27" s="5">
        <v>1200</v>
      </c>
    </row>
    <row r="28" spans="1:8" x14ac:dyDescent="0.25">
      <c r="A28" s="5" t="s">
        <v>30</v>
      </c>
      <c r="B28" s="5">
        <v>20</v>
      </c>
      <c r="C28" s="5">
        <v>90</v>
      </c>
      <c r="D28" s="5">
        <v>1200</v>
      </c>
      <c r="E28" s="5">
        <v>3</v>
      </c>
      <c r="F28" s="6">
        <v>3600000</v>
      </c>
      <c r="G28" s="6">
        <f t="shared" ref="G28:G30" si="2">B28*C28*H28*E28*F28/10^9</f>
        <v>23328</v>
      </c>
      <c r="H28" s="5">
        <v>1200</v>
      </c>
    </row>
    <row r="29" spans="1:8" x14ac:dyDescent="0.25">
      <c r="A29" s="5" t="s">
        <v>31</v>
      </c>
      <c r="B29" s="5">
        <v>0</v>
      </c>
      <c r="C29" s="5">
        <v>0</v>
      </c>
      <c r="D29" s="5">
        <v>0</v>
      </c>
      <c r="E29" s="5">
        <v>0</v>
      </c>
      <c r="F29" s="6">
        <v>3400000</v>
      </c>
      <c r="G29" s="6">
        <f>B29*C29*H29*E29*F29/10^9</f>
        <v>0</v>
      </c>
      <c r="H29" s="5">
        <v>1200</v>
      </c>
    </row>
    <row r="30" spans="1:8" x14ac:dyDescent="0.25">
      <c r="A30" s="5" t="s">
        <v>32</v>
      </c>
      <c r="B30" s="5">
        <v>0</v>
      </c>
      <c r="C30" s="5">
        <v>0</v>
      </c>
      <c r="D30" s="5">
        <v>0</v>
      </c>
      <c r="E30" s="5">
        <v>0</v>
      </c>
      <c r="F30" s="6">
        <v>3400000</v>
      </c>
      <c r="G30" s="6">
        <f>B30*C30*H30*E30*F30/10^9</f>
        <v>0</v>
      </c>
      <c r="H30" s="5">
        <v>1200</v>
      </c>
    </row>
    <row r="31" spans="1:8" x14ac:dyDescent="0.25">
      <c r="A31" s="5" t="s">
        <v>12</v>
      </c>
      <c r="B31" s="5"/>
      <c r="C31" s="5"/>
      <c r="D31" s="5"/>
      <c r="E31" s="5">
        <v>1</v>
      </c>
      <c r="F31" s="6">
        <v>30000</v>
      </c>
      <c r="G31" s="6">
        <f>E31*F31</f>
        <v>30000</v>
      </c>
      <c r="H31" s="5"/>
    </row>
    <row r="32" spans="1:8" x14ac:dyDescent="0.25">
      <c r="A32" s="5" t="s">
        <v>13</v>
      </c>
      <c r="B32" s="5"/>
      <c r="C32" s="5"/>
      <c r="D32" s="5"/>
      <c r="E32" s="5">
        <v>1</v>
      </c>
      <c r="F32" s="6">
        <v>0</v>
      </c>
      <c r="G32" s="6">
        <f t="shared" ref="G32:G38" si="3">E32*F32</f>
        <v>0</v>
      </c>
      <c r="H32" s="5"/>
    </row>
    <row r="33" spans="1:8" x14ac:dyDescent="0.25">
      <c r="A33" s="5" t="s">
        <v>14</v>
      </c>
      <c r="B33" s="5"/>
      <c r="C33" s="5"/>
      <c r="D33" s="5"/>
      <c r="E33" s="5">
        <f>(E30+E28+E29+E25+E24)*2*3</f>
        <v>90</v>
      </c>
      <c r="F33" s="6">
        <v>45</v>
      </c>
      <c r="G33" s="6">
        <f t="shared" si="3"/>
        <v>4050</v>
      </c>
      <c r="H33" s="5"/>
    </row>
    <row r="34" spans="1:8" x14ac:dyDescent="0.25">
      <c r="A34" s="5" t="s">
        <v>15</v>
      </c>
      <c r="B34" s="5"/>
      <c r="C34" s="5"/>
      <c r="D34" s="5"/>
      <c r="E34" s="5">
        <v>1</v>
      </c>
      <c r="F34" s="6">
        <v>0</v>
      </c>
      <c r="G34" s="6">
        <f t="shared" si="3"/>
        <v>0</v>
      </c>
      <c r="H34" s="5"/>
    </row>
    <row r="35" spans="1:8" x14ac:dyDescent="0.25">
      <c r="A35" s="5" t="s">
        <v>16</v>
      </c>
      <c r="B35" s="5"/>
      <c r="C35" s="5"/>
      <c r="D35" s="5"/>
      <c r="E35" s="5">
        <v>1</v>
      </c>
      <c r="F35" s="6">
        <v>6000</v>
      </c>
      <c r="G35" s="6">
        <f t="shared" si="3"/>
        <v>6000</v>
      </c>
      <c r="H35" s="5"/>
    </row>
    <row r="36" spans="1:8" x14ac:dyDescent="0.25">
      <c r="A36" s="5" t="s">
        <v>18</v>
      </c>
      <c r="B36" s="5"/>
      <c r="C36" s="5"/>
      <c r="D36" s="5"/>
      <c r="E36" s="5">
        <v>1</v>
      </c>
      <c r="F36" s="6">
        <v>0</v>
      </c>
      <c r="G36" s="6">
        <f t="shared" si="3"/>
        <v>0</v>
      </c>
      <c r="H36" s="5"/>
    </row>
    <row r="37" spans="1:8" x14ac:dyDescent="0.25">
      <c r="A37" s="5" t="s">
        <v>19</v>
      </c>
      <c r="B37" s="5"/>
      <c r="C37" s="5"/>
      <c r="D37" s="5"/>
      <c r="E37" s="5">
        <v>1</v>
      </c>
      <c r="F37" s="6">
        <v>0</v>
      </c>
      <c r="G37" s="6">
        <f t="shared" si="3"/>
        <v>0</v>
      </c>
      <c r="H37" s="5"/>
    </row>
    <row r="38" spans="1:8" x14ac:dyDescent="0.25">
      <c r="A38" s="5" t="s">
        <v>20</v>
      </c>
      <c r="B38" s="5"/>
      <c r="C38" s="5"/>
      <c r="D38" s="5"/>
      <c r="E38" s="5">
        <v>1</v>
      </c>
      <c r="F38" s="6">
        <v>0</v>
      </c>
      <c r="G38" s="6">
        <f t="shared" si="3"/>
        <v>0</v>
      </c>
      <c r="H38" s="5"/>
    </row>
    <row r="39" spans="1:8" x14ac:dyDescent="0.25">
      <c r="A39" s="5"/>
      <c r="B39" s="5"/>
      <c r="C39" s="5"/>
      <c r="D39" s="5"/>
      <c r="E39" s="5"/>
      <c r="F39" s="7" t="s">
        <v>22</v>
      </c>
      <c r="G39" s="7">
        <f>SUM(G24:G38)</f>
        <v>159125.4</v>
      </c>
      <c r="H39" s="5"/>
    </row>
    <row r="40" spans="1:8" x14ac:dyDescent="0.25">
      <c r="A40" s="5"/>
      <c r="B40" s="5"/>
      <c r="C40" s="5"/>
      <c r="D40" s="5"/>
      <c r="E40" s="5"/>
      <c r="F40" s="7" t="s">
        <v>23</v>
      </c>
      <c r="G40" s="7">
        <f>10%*G39</f>
        <v>15912.54</v>
      </c>
      <c r="H40" s="5"/>
    </row>
    <row r="41" spans="1:8" x14ac:dyDescent="0.25">
      <c r="A41" s="5"/>
      <c r="B41" s="5"/>
      <c r="C41" s="5"/>
      <c r="D41" s="5"/>
      <c r="E41" s="5"/>
      <c r="F41" s="7" t="s">
        <v>24</v>
      </c>
      <c r="G41" s="7">
        <f>G39+G40</f>
        <v>175037.94</v>
      </c>
      <c r="H41" s="5"/>
    </row>
  </sheetData>
  <mergeCells count="3">
    <mergeCell ref="A5:H5"/>
    <mergeCell ref="A1:H1"/>
    <mergeCell ref="A22:H2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2018-01-29T02:35:32Z</dcterms:modified>
</cp:coreProperties>
</file>